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nov\Downloads\"/>
    </mc:Choice>
  </mc:AlternateContent>
  <xr:revisionPtr revIDLastSave="0" documentId="13_ncr:1_{90DF364B-C0E4-44EE-86DC-FF264197890A}" xr6:coauthVersionLast="47" xr6:coauthVersionMax="47" xr10:uidLastSave="{00000000-0000-0000-0000-000000000000}"/>
  <bookViews>
    <workbookView xWindow="-110" yWindow="-110" windowWidth="19420" windowHeight="10300" xr2:uid="{EBED674D-E04F-4889-BFC8-362C70C512E5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1" l="1"/>
  <c r="O62" i="1"/>
  <c r="C65" i="1"/>
  <c r="D65" i="1"/>
  <c r="E65" i="1"/>
  <c r="F65" i="1"/>
  <c r="G65" i="1"/>
  <c r="H65" i="1"/>
  <c r="I65" i="1"/>
  <c r="J65" i="1"/>
  <c r="K65" i="1"/>
  <c r="L65" i="1"/>
  <c r="E64" i="1"/>
  <c r="D63" i="1"/>
  <c r="E63" i="1"/>
  <c r="F63" i="1"/>
  <c r="G63" i="1"/>
  <c r="H63" i="1"/>
  <c r="I63" i="1"/>
  <c r="J63" i="1"/>
  <c r="K63" i="1"/>
  <c r="L63" i="1"/>
  <c r="C63" i="1"/>
  <c r="D57" i="1"/>
  <c r="E47" i="1"/>
  <c r="F47" i="1"/>
  <c r="G47" i="1"/>
  <c r="H47" i="1"/>
  <c r="I47" i="1"/>
  <c r="J47" i="1"/>
  <c r="K47" i="1"/>
  <c r="L47" i="1"/>
  <c r="D47" i="1"/>
  <c r="E31" i="1"/>
  <c r="F31" i="1"/>
  <c r="G31" i="1"/>
  <c r="H31" i="1"/>
  <c r="I31" i="1"/>
  <c r="J31" i="1"/>
  <c r="K31" i="1"/>
  <c r="L31" i="1"/>
  <c r="D31" i="1"/>
  <c r="F19" i="1"/>
  <c r="E61" i="1" s="1"/>
  <c r="G19" i="1"/>
  <c r="F61" i="1" s="1"/>
  <c r="H19" i="1"/>
  <c r="G61" i="1" s="1"/>
  <c r="I19" i="1"/>
  <c r="H61" i="1" s="1"/>
  <c r="J19" i="1"/>
  <c r="K19" i="1"/>
  <c r="L19" i="1"/>
  <c r="E19" i="1"/>
  <c r="D61" i="1" s="1"/>
  <c r="D19" i="1"/>
  <c r="C61" i="1" s="1"/>
  <c r="I61" i="1"/>
  <c r="J61" i="1"/>
  <c r="K61" i="1"/>
  <c r="L61" i="1"/>
  <c r="O53" i="1"/>
  <c r="N47" i="1"/>
  <c r="P38" i="1"/>
  <c r="O38" i="1"/>
  <c r="O39" i="1"/>
  <c r="P39" i="1"/>
  <c r="O40" i="1"/>
  <c r="P40" i="1"/>
  <c r="O41" i="1"/>
  <c r="O42" i="1"/>
  <c r="P42" i="1"/>
  <c r="O43" i="1"/>
  <c r="P43" i="1"/>
  <c r="O44" i="1"/>
  <c r="P44" i="1"/>
  <c r="P37" i="1"/>
  <c r="O26" i="1"/>
  <c r="P26" i="1"/>
  <c r="O27" i="1"/>
  <c r="P27" i="1"/>
  <c r="P28" i="1"/>
  <c r="O28" i="1"/>
  <c r="O29" i="1"/>
  <c r="P29" i="1"/>
  <c r="P25" i="1"/>
  <c r="O25" i="1"/>
  <c r="O12" i="1"/>
  <c r="P12" i="1"/>
  <c r="O13" i="1"/>
  <c r="P13" i="1"/>
  <c r="O14" i="1"/>
  <c r="P14" i="1"/>
  <c r="O15" i="1"/>
  <c r="P15" i="1"/>
  <c r="O16" i="1"/>
  <c r="P16" i="1"/>
  <c r="P17" i="1"/>
  <c r="B47" i="1"/>
  <c r="C46" i="1"/>
  <c r="C31" i="1"/>
  <c r="C19" i="1"/>
  <c r="C47" i="1"/>
  <c r="L62" i="1"/>
  <c r="K62" i="1"/>
  <c r="J62" i="1"/>
  <c r="H62" i="1"/>
  <c r="G62" i="1"/>
  <c r="E62" i="1"/>
  <c r="D62" i="1"/>
  <c r="I62" i="1"/>
  <c r="F62" i="1"/>
  <c r="C62" i="1"/>
  <c r="O11" i="1"/>
  <c r="O17" i="1" l="1"/>
  <c r="P53" i="1"/>
  <c r="P41" i="1"/>
  <c r="P47" i="1" s="1"/>
  <c r="O37" i="1"/>
  <c r="C48" i="1"/>
  <c r="M63" i="1"/>
  <c r="P11" i="1"/>
  <c r="M64" i="1"/>
  <c r="N54" i="1"/>
  <c r="M62" i="1"/>
  <c r="N31" i="1"/>
  <c r="N19" i="1"/>
  <c r="M61" i="1"/>
  <c r="O54" i="1"/>
  <c r="N64" i="1" s="1"/>
  <c r="P54" i="1" l="1"/>
  <c r="O64" i="1" s="1"/>
  <c r="O63" i="1"/>
  <c r="O47" i="1"/>
  <c r="N63" i="1" s="1"/>
  <c r="O31" i="1"/>
  <c r="N62" i="1" s="1"/>
  <c r="P31" i="1"/>
  <c r="M65" i="1"/>
  <c r="P19" i="1"/>
  <c r="O19" i="1"/>
  <c r="N61" i="1" s="1"/>
  <c r="N65" i="1" l="1"/>
  <c r="O65" i="1"/>
</calcChain>
</file>

<file path=xl/sharedStrings.xml><?xml version="1.0" encoding="utf-8"?>
<sst xmlns="http://schemas.openxmlformats.org/spreadsheetml/2006/main" count="95" uniqueCount="60">
  <si>
    <t>THE FLEET</t>
  </si>
  <si>
    <t>FLEET XL</t>
  </si>
  <si>
    <t>FLEET L</t>
  </si>
  <si>
    <t>FLEET M</t>
  </si>
  <si>
    <t>FLEET S</t>
  </si>
  <si>
    <t>FLEET BLOCKERS</t>
  </si>
  <si>
    <t>FLEET SLOT CRIMPS</t>
  </si>
  <si>
    <t>FLEET SCREW ONS</t>
  </si>
  <si>
    <t>No. HOLDS IN SET</t>
  </si>
  <si>
    <t>PRICE £</t>
  </si>
  <si>
    <t>TOTAL No. OF SETS</t>
  </si>
  <si>
    <t>TOTAL No. HOLDS</t>
  </si>
  <si>
    <t>THE SWORDS</t>
  </si>
  <si>
    <t>DOWN CLIMBING HOLDS</t>
  </si>
  <si>
    <t>SWORDS XXL</t>
  </si>
  <si>
    <t>SWORDS MACRO</t>
  </si>
  <si>
    <t>DOWN CLIMBING ARROW</t>
  </si>
  <si>
    <t>TEMPLE CLIMBING PRODUCTS LTD</t>
  </si>
  <si>
    <t>+44 (0) 7513671732</t>
  </si>
  <si>
    <t>TOTALS</t>
  </si>
  <si>
    <t>No. OF SETS</t>
  </si>
  <si>
    <t>No. OF HOLDS</t>
  </si>
  <si>
    <t>FLEET</t>
  </si>
  <si>
    <t>SWORDS</t>
  </si>
  <si>
    <t>DC ARROW</t>
  </si>
  <si>
    <t>WHITE</t>
  </si>
  <si>
    <t>BLACK</t>
  </si>
  <si>
    <t>GREY</t>
  </si>
  <si>
    <t>PINK</t>
  </si>
  <si>
    <t>BLUE</t>
  </si>
  <si>
    <t>GREEN</t>
  </si>
  <si>
    <t>PURPLE</t>
  </si>
  <si>
    <t>RED</t>
  </si>
  <si>
    <t>YELLOW</t>
  </si>
  <si>
    <t>ORANGE</t>
  </si>
  <si>
    <t>SWORDS FEET</t>
  </si>
  <si>
    <t>NET TOTAL (Excl. VAT)</t>
  </si>
  <si>
    <t>NET TOTAL £GBP (Excl. VAT)</t>
  </si>
  <si>
    <t>www.templeholds.com</t>
  </si>
  <si>
    <t>stoyan@templeholds.com</t>
  </si>
  <si>
    <t>THE ASYMMS</t>
  </si>
  <si>
    <t>ASYMMS XXL</t>
  </si>
  <si>
    <t>ASYMMS XL</t>
  </si>
  <si>
    <t>ASYMMS L</t>
  </si>
  <si>
    <t>ASYMMS M</t>
  </si>
  <si>
    <t>ASYMMS S</t>
  </si>
  <si>
    <t>ASYMMS</t>
  </si>
  <si>
    <t>ASYMMS L2</t>
  </si>
  <si>
    <t>ASYMMS M2</t>
  </si>
  <si>
    <t>ASYMMS MACROS</t>
  </si>
  <si>
    <t>Trade (B2B) PRICE £</t>
  </si>
  <si>
    <t>Avg cost of hold in set</t>
  </si>
  <si>
    <t>Avg cost of hold in entire range</t>
  </si>
  <si>
    <t>SWORDS XL LH</t>
  </si>
  <si>
    <t>SWORDS XL RH</t>
  </si>
  <si>
    <t>SET (boxes 5)</t>
  </si>
  <si>
    <t>SET (boxes 7)</t>
  </si>
  <si>
    <t>SET (boxes - 8 )</t>
  </si>
  <si>
    <t>ASAP STOCK LIST</t>
  </si>
  <si>
    <t>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</si>
</sst>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CFF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F9F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8" borderId="1" xfId="0" applyFont="1" applyFill="1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9" fillId="21" borderId="4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2" fillId="6" borderId="1" xfId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21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DC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50800</xdr:rowOff>
    </xdr:from>
    <xdr:to>
      <xdr:col>3</xdr:col>
      <xdr:colOff>122310</xdr:colOff>
      <xdr:row>6</xdr:row>
      <xdr:rowOff>19050</xdr:rowOff>
    </xdr:to>
    <xdr:pic>
      <xdr:nvPicPr>
        <xdr:cNvPr id="3" name="Картина 2">
          <a:extLst>
            <a:ext uri="{FF2B5EF4-FFF2-40B4-BE49-F238E27FC236}">
              <a16:creationId xmlns:a16="http://schemas.microsoft.com/office/drawing/2014/main" id="{20D91435-24E3-49E8-B527-67A93204B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0800"/>
          <a:ext cx="314491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mpleholds.com/jug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empleholds.com/" TargetMode="External"/><Relationship Id="rId1" Type="http://schemas.openxmlformats.org/officeDocument/2006/relationships/hyperlink" Target="mailto:stoyan@templeholds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empleholds.com/the-fleet" TargetMode="External"/><Relationship Id="rId4" Type="http://schemas.openxmlformats.org/officeDocument/2006/relationships/hyperlink" Target="https://www.templeholds.com/the-swo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A8BF1-DFBD-4522-9CDC-68A2F6C7C522}">
  <sheetPr>
    <pageSetUpPr fitToPage="1"/>
  </sheetPr>
  <dimension ref="A1:P65"/>
  <sheetViews>
    <sheetView tabSelected="1" topLeftCell="A6" workbookViewId="0">
      <selection activeCell="G14" sqref="G14"/>
    </sheetView>
  </sheetViews>
  <sheetFormatPr defaultRowHeight="14.5" x14ac:dyDescent="0.35"/>
  <cols>
    <col min="1" max="1" width="26.26953125" customWidth="1"/>
    <col min="2" max="2" width="10" customWidth="1"/>
    <col min="3" max="3" width="10.6328125" customWidth="1"/>
    <col min="4" max="4" width="6.453125" bestFit="1" customWidth="1"/>
    <col min="5" max="5" width="6" bestFit="1" customWidth="1"/>
    <col min="6" max="6" width="5.1796875" bestFit="1" customWidth="1"/>
    <col min="7" max="7" width="5" bestFit="1" customWidth="1"/>
    <col min="8" max="8" width="6.453125" bestFit="1" customWidth="1"/>
    <col min="9" max="10" width="7" bestFit="1" customWidth="1"/>
    <col min="11" max="11" width="7.6328125" bestFit="1" customWidth="1"/>
    <col min="12" max="12" width="8" bestFit="1" customWidth="1"/>
    <col min="13" max="13" width="10.7265625" bestFit="1" customWidth="1"/>
    <col min="14" max="16" width="12.1796875" style="4" customWidth="1"/>
  </cols>
  <sheetData>
    <row r="1" spans="1:16" ht="26" x14ac:dyDescent="0.6">
      <c r="A1" s="118"/>
      <c r="B1" s="118"/>
      <c r="C1" s="118"/>
      <c r="D1" s="4"/>
      <c r="E1" s="135" t="s">
        <v>58</v>
      </c>
      <c r="F1" s="135"/>
      <c r="G1" s="135"/>
      <c r="H1" s="135"/>
      <c r="I1" s="135"/>
      <c r="J1" s="135"/>
      <c r="K1" s="135"/>
      <c r="N1" s="134" t="s">
        <v>17</v>
      </c>
      <c r="O1" s="134"/>
      <c r="P1" s="134"/>
    </row>
    <row r="2" spans="1:16" x14ac:dyDescent="0.35">
      <c r="A2" s="118"/>
      <c r="B2" s="118"/>
      <c r="C2" s="118"/>
      <c r="D2" s="4"/>
      <c r="E2" s="4"/>
      <c r="F2" s="4"/>
      <c r="G2" s="4"/>
      <c r="H2" s="4"/>
      <c r="I2" s="4"/>
      <c r="N2" s="134"/>
      <c r="O2" s="134"/>
      <c r="P2" s="134"/>
    </row>
    <row r="3" spans="1:16" x14ac:dyDescent="0.35">
      <c r="A3" s="118"/>
      <c r="B3" s="118"/>
      <c r="C3" s="118"/>
      <c r="D3" s="4"/>
      <c r="E3" s="132" t="s">
        <v>38</v>
      </c>
      <c r="F3" s="133"/>
      <c r="G3" s="133"/>
      <c r="H3" s="133"/>
      <c r="I3" s="133"/>
      <c r="J3" s="133"/>
      <c r="K3" s="133"/>
      <c r="N3" s="134"/>
      <c r="O3" s="134"/>
      <c r="P3" s="134"/>
    </row>
    <row r="4" spans="1:16" x14ac:dyDescent="0.35">
      <c r="A4" s="118"/>
      <c r="B4" s="118"/>
      <c r="C4" s="118"/>
      <c r="D4" s="4"/>
      <c r="E4" s="133"/>
      <c r="F4" s="133"/>
      <c r="G4" s="133"/>
      <c r="H4" s="133"/>
      <c r="I4" s="133"/>
      <c r="J4" s="133"/>
      <c r="K4" s="133"/>
      <c r="N4" s="111"/>
      <c r="O4" s="111"/>
      <c r="P4" s="111"/>
    </row>
    <row r="5" spans="1:16" x14ac:dyDescent="0.35">
      <c r="A5" s="118"/>
      <c r="B5" s="118"/>
      <c r="C5" s="118"/>
      <c r="D5" s="4"/>
      <c r="E5" s="133"/>
      <c r="F5" s="133"/>
      <c r="G5" s="133"/>
      <c r="H5" s="133"/>
      <c r="I5" s="133"/>
      <c r="J5" s="133"/>
      <c r="K5" s="133"/>
      <c r="N5" s="112" t="s">
        <v>39</v>
      </c>
      <c r="O5" s="111"/>
      <c r="P5" s="111"/>
    </row>
    <row r="6" spans="1:16" x14ac:dyDescent="0.35">
      <c r="A6" s="118"/>
      <c r="B6" s="118"/>
      <c r="C6" s="118"/>
      <c r="D6" s="4"/>
      <c r="E6" s="4"/>
      <c r="F6" s="4"/>
      <c r="G6" s="4"/>
      <c r="H6" s="4"/>
      <c r="I6" s="4"/>
      <c r="N6" s="113" t="s">
        <v>18</v>
      </c>
      <c r="O6" s="111"/>
      <c r="P6" s="111"/>
    </row>
    <row r="7" spans="1:16" x14ac:dyDescent="0.35">
      <c r="A7" s="119"/>
      <c r="B7" s="119"/>
      <c r="C7" s="119"/>
      <c r="D7" s="4"/>
      <c r="E7" s="4"/>
      <c r="F7" s="4"/>
      <c r="G7" s="4"/>
      <c r="H7" s="4"/>
      <c r="I7" s="4"/>
      <c r="N7" s="34"/>
      <c r="O7" s="34"/>
      <c r="P7" s="34"/>
    </row>
    <row r="8" spans="1:16" x14ac:dyDescent="0.35">
      <c r="A8" s="120" t="s">
        <v>0</v>
      </c>
      <c r="B8" s="121" t="s">
        <v>8</v>
      </c>
      <c r="C8" s="121" t="s">
        <v>50</v>
      </c>
      <c r="D8" s="6"/>
      <c r="E8" s="9"/>
      <c r="F8" s="12"/>
      <c r="G8" s="48"/>
      <c r="H8" s="15"/>
      <c r="I8" s="18"/>
      <c r="J8" s="104" t="s">
        <v>31</v>
      </c>
      <c r="K8" s="129" t="s">
        <v>32</v>
      </c>
      <c r="L8" s="122" t="s">
        <v>33</v>
      </c>
      <c r="M8" s="125" t="s">
        <v>34</v>
      </c>
      <c r="N8" s="114" t="s">
        <v>10</v>
      </c>
      <c r="O8" s="114" t="s">
        <v>11</v>
      </c>
      <c r="P8" s="114" t="s">
        <v>36</v>
      </c>
    </row>
    <row r="9" spans="1:16" x14ac:dyDescent="0.35">
      <c r="A9" s="120"/>
      <c r="B9" s="121"/>
      <c r="C9" s="121"/>
      <c r="D9" s="7" t="s">
        <v>25</v>
      </c>
      <c r="E9" s="11" t="s">
        <v>26</v>
      </c>
      <c r="F9" s="13" t="s">
        <v>27</v>
      </c>
      <c r="G9" s="136" t="s">
        <v>59</v>
      </c>
      <c r="H9" s="16" t="s">
        <v>29</v>
      </c>
      <c r="I9" s="19" t="s">
        <v>30</v>
      </c>
      <c r="J9" s="105"/>
      <c r="K9" s="130"/>
      <c r="L9" s="123"/>
      <c r="M9" s="126"/>
      <c r="N9" s="115"/>
      <c r="O9" s="115"/>
      <c r="P9" s="115"/>
    </row>
    <row r="10" spans="1:16" x14ac:dyDescent="0.35">
      <c r="A10" s="120"/>
      <c r="B10" s="121"/>
      <c r="C10" s="121"/>
      <c r="D10" s="8"/>
      <c r="E10" s="10">
        <v>1</v>
      </c>
      <c r="F10" s="14"/>
      <c r="G10" s="58"/>
      <c r="H10" s="17"/>
      <c r="I10" s="20"/>
      <c r="J10" s="106"/>
      <c r="K10" s="131"/>
      <c r="L10" s="124"/>
      <c r="M10" s="127"/>
      <c r="N10" s="116"/>
      <c r="O10" s="116"/>
      <c r="P10" s="116"/>
    </row>
    <row r="11" spans="1:16" x14ac:dyDescent="0.35">
      <c r="A11" s="1" t="s">
        <v>1</v>
      </c>
      <c r="B11" s="2">
        <v>5</v>
      </c>
      <c r="C11" s="5">
        <v>134</v>
      </c>
      <c r="D11" s="45">
        <v>1</v>
      </c>
      <c r="E11" s="79">
        <v>1</v>
      </c>
      <c r="F11" s="45"/>
      <c r="G11" s="45">
        <v>1</v>
      </c>
      <c r="H11" s="45">
        <v>1</v>
      </c>
      <c r="I11" s="45">
        <v>1</v>
      </c>
      <c r="J11" s="45">
        <v>1</v>
      </c>
      <c r="K11" s="45">
        <v>2</v>
      </c>
      <c r="L11" s="45">
        <v>1</v>
      </c>
      <c r="M11" s="45"/>
      <c r="N11" s="21"/>
      <c r="O11" s="21">
        <f t="shared" ref="O11" si="0">N11*B11</f>
        <v>0</v>
      </c>
      <c r="P11" s="22">
        <f t="shared" ref="P11" si="1">N11*C11</f>
        <v>0</v>
      </c>
    </row>
    <row r="12" spans="1:16" x14ac:dyDescent="0.35">
      <c r="A12" s="1" t="s">
        <v>2</v>
      </c>
      <c r="B12" s="2">
        <v>5</v>
      </c>
      <c r="C12" s="5">
        <v>75</v>
      </c>
      <c r="D12" s="45">
        <v>1</v>
      </c>
      <c r="E12" s="45">
        <v>1</v>
      </c>
      <c r="F12" s="45"/>
      <c r="G12" s="45">
        <v>1</v>
      </c>
      <c r="H12" s="45">
        <v>1</v>
      </c>
      <c r="I12" s="45">
        <v>1</v>
      </c>
      <c r="J12" s="45">
        <v>1</v>
      </c>
      <c r="K12" s="45">
        <v>2</v>
      </c>
      <c r="L12" s="45">
        <v>1</v>
      </c>
      <c r="M12" s="45"/>
      <c r="N12" s="21"/>
      <c r="O12" s="21">
        <f t="shared" ref="O12:O17" si="2">N12*B12</f>
        <v>0</v>
      </c>
      <c r="P12" s="22">
        <f t="shared" ref="P12:P17" si="3">N12*C12</f>
        <v>0</v>
      </c>
    </row>
    <row r="13" spans="1:16" x14ac:dyDescent="0.35">
      <c r="A13" s="1" t="s">
        <v>3</v>
      </c>
      <c r="B13" s="2">
        <v>5</v>
      </c>
      <c r="C13" s="5">
        <v>52</v>
      </c>
      <c r="D13" s="45">
        <v>1</v>
      </c>
      <c r="E13" s="45">
        <v>1</v>
      </c>
      <c r="F13" s="45"/>
      <c r="G13" s="45">
        <v>1</v>
      </c>
      <c r="H13" s="45">
        <v>1</v>
      </c>
      <c r="I13" s="45">
        <v>1</v>
      </c>
      <c r="J13" s="45">
        <v>1</v>
      </c>
      <c r="K13" s="45">
        <v>2</v>
      </c>
      <c r="L13" s="45">
        <v>1</v>
      </c>
      <c r="M13" s="45"/>
      <c r="N13" s="21"/>
      <c r="O13" s="21">
        <f t="shared" si="2"/>
        <v>0</v>
      </c>
      <c r="P13" s="22">
        <f t="shared" si="3"/>
        <v>0</v>
      </c>
    </row>
    <row r="14" spans="1:16" x14ac:dyDescent="0.35">
      <c r="A14" s="1" t="s">
        <v>4</v>
      </c>
      <c r="B14" s="2">
        <v>8</v>
      </c>
      <c r="C14" s="5">
        <v>40</v>
      </c>
      <c r="D14" s="45">
        <v>1</v>
      </c>
      <c r="E14" s="45">
        <v>1</v>
      </c>
      <c r="F14" s="45"/>
      <c r="G14" s="45">
        <v>1</v>
      </c>
      <c r="H14" s="45">
        <v>1</v>
      </c>
      <c r="I14" s="45">
        <v>1</v>
      </c>
      <c r="J14" s="45">
        <v>1</v>
      </c>
      <c r="K14" s="45">
        <v>2</v>
      </c>
      <c r="L14" s="45">
        <v>1</v>
      </c>
      <c r="M14" s="45"/>
      <c r="N14" s="21"/>
      <c r="O14" s="21">
        <f t="shared" si="2"/>
        <v>0</v>
      </c>
      <c r="P14" s="22">
        <f t="shared" si="3"/>
        <v>0</v>
      </c>
    </row>
    <row r="15" spans="1:16" x14ac:dyDescent="0.35">
      <c r="A15" s="1" t="s">
        <v>5</v>
      </c>
      <c r="B15" s="2">
        <v>6</v>
      </c>
      <c r="C15" s="5">
        <v>46</v>
      </c>
      <c r="D15" s="45">
        <v>1</v>
      </c>
      <c r="E15" s="45">
        <v>1</v>
      </c>
      <c r="F15" s="45"/>
      <c r="G15" s="45">
        <v>1</v>
      </c>
      <c r="H15" s="45">
        <v>1</v>
      </c>
      <c r="I15" s="45">
        <v>1</v>
      </c>
      <c r="J15" s="45">
        <v>1</v>
      </c>
      <c r="K15" s="45">
        <v>2</v>
      </c>
      <c r="L15" s="45">
        <v>1</v>
      </c>
      <c r="M15" s="45"/>
      <c r="N15" s="21"/>
      <c r="O15" s="21">
        <f t="shared" si="2"/>
        <v>0</v>
      </c>
      <c r="P15" s="22">
        <f t="shared" si="3"/>
        <v>0</v>
      </c>
    </row>
    <row r="16" spans="1:16" x14ac:dyDescent="0.35">
      <c r="A16" s="1" t="s">
        <v>6</v>
      </c>
      <c r="B16" s="2">
        <v>10</v>
      </c>
      <c r="C16" s="5">
        <v>44</v>
      </c>
      <c r="D16" s="45">
        <v>1</v>
      </c>
      <c r="E16" s="45">
        <v>1</v>
      </c>
      <c r="F16" s="45"/>
      <c r="G16" s="45">
        <v>1</v>
      </c>
      <c r="H16" s="45">
        <v>1</v>
      </c>
      <c r="I16" s="45">
        <v>1</v>
      </c>
      <c r="J16" s="45">
        <v>1</v>
      </c>
      <c r="K16" s="45">
        <v>2</v>
      </c>
      <c r="L16" s="45">
        <v>1</v>
      </c>
      <c r="M16" s="45"/>
      <c r="N16" s="21"/>
      <c r="O16" s="21">
        <f t="shared" si="2"/>
        <v>0</v>
      </c>
      <c r="P16" s="22">
        <f t="shared" si="3"/>
        <v>0</v>
      </c>
    </row>
    <row r="17" spans="1:16" x14ac:dyDescent="0.35">
      <c r="A17" s="1" t="s">
        <v>7</v>
      </c>
      <c r="B17" s="2">
        <v>16</v>
      </c>
      <c r="C17" s="5">
        <v>48</v>
      </c>
      <c r="D17" s="45">
        <v>1</v>
      </c>
      <c r="E17" s="45">
        <v>1</v>
      </c>
      <c r="F17" s="45"/>
      <c r="G17" s="45">
        <v>1</v>
      </c>
      <c r="H17" s="45">
        <v>1</v>
      </c>
      <c r="I17" s="45">
        <v>1</v>
      </c>
      <c r="J17" s="45">
        <v>1</v>
      </c>
      <c r="K17" s="45">
        <v>2</v>
      </c>
      <c r="L17" s="45">
        <v>1</v>
      </c>
      <c r="M17" s="45"/>
      <c r="N17" s="21"/>
      <c r="O17" s="21">
        <f t="shared" si="2"/>
        <v>0</v>
      </c>
      <c r="P17" s="22">
        <f t="shared" si="3"/>
        <v>0</v>
      </c>
    </row>
    <row r="18" spans="1:16" s="28" customFormat="1" x14ac:dyDescent="0.35">
      <c r="A18" s="25" t="s">
        <v>56</v>
      </c>
      <c r="B18" s="29">
        <v>55</v>
      </c>
      <c r="C18" s="26">
        <v>439</v>
      </c>
      <c r="D18"/>
      <c r="E18"/>
      <c r="F18"/>
      <c r="G18"/>
      <c r="H18"/>
      <c r="I18"/>
      <c r="J18"/>
      <c r="K18"/>
      <c r="L18"/>
      <c r="M18"/>
      <c r="N18" s="35"/>
      <c r="O18" s="35"/>
      <c r="P18" s="36"/>
    </row>
    <row r="19" spans="1:16" x14ac:dyDescent="0.35">
      <c r="A19" s="32" t="s">
        <v>51</v>
      </c>
      <c r="B19" s="25"/>
      <c r="C19" s="31">
        <f>+C18/B18</f>
        <v>7.9818181818181815</v>
      </c>
      <c r="D19" s="77">
        <f t="shared" ref="D19:L19" si="4">SUM(D11:D17)</f>
        <v>7</v>
      </c>
      <c r="E19" s="77">
        <f t="shared" si="4"/>
        <v>7</v>
      </c>
      <c r="F19" s="77">
        <f t="shared" si="4"/>
        <v>0</v>
      </c>
      <c r="G19" s="77">
        <f t="shared" si="4"/>
        <v>7</v>
      </c>
      <c r="H19" s="77">
        <f t="shared" si="4"/>
        <v>7</v>
      </c>
      <c r="I19" s="77">
        <f t="shared" si="4"/>
        <v>7</v>
      </c>
      <c r="J19" s="77">
        <f t="shared" si="4"/>
        <v>7</v>
      </c>
      <c r="K19" s="77">
        <f t="shared" si="4"/>
        <v>14</v>
      </c>
      <c r="L19" s="77">
        <f t="shared" si="4"/>
        <v>7</v>
      </c>
      <c r="M19" s="78"/>
      <c r="N19" s="37">
        <f t="shared" ref="N19:P19" si="5">SUM(N11:N17)</f>
        <v>0</v>
      </c>
      <c r="O19" s="37">
        <f t="shared" si="5"/>
        <v>0</v>
      </c>
      <c r="P19" s="38">
        <f t="shared" si="5"/>
        <v>0</v>
      </c>
    </row>
    <row r="22" spans="1:16" x14ac:dyDescent="0.35">
      <c r="A22" s="128" t="s">
        <v>12</v>
      </c>
      <c r="B22" s="82" t="s">
        <v>8</v>
      </c>
      <c r="C22" s="82" t="s">
        <v>9</v>
      </c>
      <c r="N22" s="117" t="s">
        <v>10</v>
      </c>
      <c r="O22" s="117" t="s">
        <v>11</v>
      </c>
      <c r="P22" s="117" t="s">
        <v>36</v>
      </c>
    </row>
    <row r="23" spans="1:16" x14ac:dyDescent="0.35">
      <c r="A23" s="128"/>
      <c r="B23" s="82"/>
      <c r="C23" s="82"/>
      <c r="N23" s="117"/>
      <c r="O23" s="117"/>
      <c r="P23" s="117"/>
    </row>
    <row r="24" spans="1:16" x14ac:dyDescent="0.35">
      <c r="A24" s="128"/>
      <c r="B24" s="82"/>
      <c r="C24" s="82"/>
      <c r="N24" s="117"/>
      <c r="O24" s="117"/>
      <c r="P24" s="117"/>
    </row>
    <row r="25" spans="1:16" x14ac:dyDescent="0.35">
      <c r="A25" s="1" t="s">
        <v>53</v>
      </c>
      <c r="B25" s="2">
        <v>5</v>
      </c>
      <c r="C25" s="5">
        <v>140</v>
      </c>
      <c r="D25" s="45">
        <v>1</v>
      </c>
      <c r="E25" s="45">
        <v>2</v>
      </c>
      <c r="F25" s="45"/>
      <c r="G25" s="45">
        <v>1</v>
      </c>
      <c r="H25" s="45">
        <v>1</v>
      </c>
      <c r="I25" s="45">
        <v>1</v>
      </c>
      <c r="J25" s="45">
        <v>1</v>
      </c>
      <c r="K25" s="45">
        <v>2</v>
      </c>
      <c r="L25" s="45">
        <v>1</v>
      </c>
      <c r="M25" s="45"/>
      <c r="N25" s="21"/>
      <c r="O25" s="21">
        <f t="shared" ref="O25" si="6">N25*B25</f>
        <v>0</v>
      </c>
      <c r="P25" s="22">
        <f t="shared" ref="P25" si="7">N25*C25</f>
        <v>0</v>
      </c>
    </row>
    <row r="26" spans="1:16" x14ac:dyDescent="0.35">
      <c r="A26" s="1" t="s">
        <v>54</v>
      </c>
      <c r="B26" s="2">
        <v>5</v>
      </c>
      <c r="C26" s="5">
        <v>140</v>
      </c>
      <c r="D26" s="45">
        <v>1</v>
      </c>
      <c r="E26" s="45">
        <v>2</v>
      </c>
      <c r="F26" s="45"/>
      <c r="G26" s="45">
        <v>1</v>
      </c>
      <c r="H26" s="45">
        <v>1</v>
      </c>
      <c r="I26" s="45">
        <v>1</v>
      </c>
      <c r="J26" s="45">
        <v>1</v>
      </c>
      <c r="K26" s="80">
        <v>2</v>
      </c>
      <c r="L26" s="45">
        <v>1</v>
      </c>
      <c r="M26" s="45"/>
      <c r="N26" s="21"/>
      <c r="O26" s="21">
        <f t="shared" ref="O26:O29" si="8">N26*B26</f>
        <v>0</v>
      </c>
      <c r="P26" s="22">
        <f t="shared" ref="P26:P29" si="9">N26*C26</f>
        <v>0</v>
      </c>
    </row>
    <row r="27" spans="1:16" x14ac:dyDescent="0.35">
      <c r="A27" s="1" t="s">
        <v>14</v>
      </c>
      <c r="B27" s="2">
        <v>2</v>
      </c>
      <c r="C27" s="5">
        <v>60</v>
      </c>
      <c r="D27" s="45">
        <v>1</v>
      </c>
      <c r="E27" s="45">
        <v>2</v>
      </c>
      <c r="F27" s="45"/>
      <c r="G27" s="45">
        <v>1</v>
      </c>
      <c r="H27" s="45">
        <v>1</v>
      </c>
      <c r="I27" s="45">
        <v>1</v>
      </c>
      <c r="J27" s="45">
        <v>1</v>
      </c>
      <c r="K27" s="45">
        <v>2</v>
      </c>
      <c r="L27" s="45">
        <v>1</v>
      </c>
      <c r="M27" s="45"/>
      <c r="N27" s="21"/>
      <c r="O27" s="21">
        <f t="shared" si="8"/>
        <v>0</v>
      </c>
      <c r="P27" s="22">
        <f t="shared" si="9"/>
        <v>0</v>
      </c>
    </row>
    <row r="28" spans="1:16" x14ac:dyDescent="0.35">
      <c r="A28" s="1" t="s">
        <v>15</v>
      </c>
      <c r="B28" s="2">
        <v>1</v>
      </c>
      <c r="C28" s="5">
        <v>87</v>
      </c>
      <c r="D28" s="45">
        <v>1</v>
      </c>
      <c r="E28" s="45">
        <v>2</v>
      </c>
      <c r="F28" s="45"/>
      <c r="G28" s="45">
        <v>1</v>
      </c>
      <c r="H28" s="45">
        <v>1</v>
      </c>
      <c r="I28" s="45">
        <v>1</v>
      </c>
      <c r="J28" s="45">
        <v>1</v>
      </c>
      <c r="K28" s="45">
        <v>2</v>
      </c>
      <c r="L28" s="45">
        <v>1</v>
      </c>
      <c r="M28" s="45"/>
      <c r="N28" s="21"/>
      <c r="O28" s="21">
        <f t="shared" si="8"/>
        <v>0</v>
      </c>
      <c r="P28" s="22">
        <f t="shared" si="9"/>
        <v>0</v>
      </c>
    </row>
    <row r="29" spans="1:16" x14ac:dyDescent="0.35">
      <c r="A29" s="1" t="s">
        <v>35</v>
      </c>
      <c r="B29" s="2">
        <v>6</v>
      </c>
      <c r="C29" s="5">
        <v>46</v>
      </c>
      <c r="D29" s="45">
        <v>1</v>
      </c>
      <c r="E29" s="45">
        <v>2</v>
      </c>
      <c r="F29" s="45"/>
      <c r="G29" s="45">
        <v>1</v>
      </c>
      <c r="H29" s="45">
        <v>1</v>
      </c>
      <c r="I29" s="45">
        <v>1</v>
      </c>
      <c r="J29" s="45">
        <v>1</v>
      </c>
      <c r="K29" s="45">
        <v>2</v>
      </c>
      <c r="L29" s="45">
        <v>1</v>
      </c>
      <c r="M29" s="45"/>
      <c r="N29" s="21"/>
      <c r="O29" s="21">
        <f t="shared" si="8"/>
        <v>0</v>
      </c>
      <c r="P29" s="22">
        <f t="shared" si="9"/>
        <v>0</v>
      </c>
    </row>
    <row r="30" spans="1:16" s="28" customFormat="1" x14ac:dyDescent="0.35">
      <c r="A30" s="25" t="s">
        <v>55</v>
      </c>
      <c r="B30" s="29">
        <v>19</v>
      </c>
      <c r="C30" s="26">
        <v>473</v>
      </c>
      <c r="N30" s="35"/>
      <c r="O30" s="35"/>
      <c r="P30" s="36"/>
    </row>
    <row r="31" spans="1:16" x14ac:dyDescent="0.35">
      <c r="A31" s="32" t="s">
        <v>51</v>
      </c>
      <c r="B31" s="25"/>
      <c r="C31" s="31">
        <f>+C30/B30</f>
        <v>24.894736842105264</v>
      </c>
      <c r="D31" s="39">
        <f t="shared" ref="D31:L31" si="10">SUM(D25:D29)</f>
        <v>5</v>
      </c>
      <c r="E31" s="39">
        <f t="shared" si="10"/>
        <v>10</v>
      </c>
      <c r="F31" s="39">
        <f t="shared" si="10"/>
        <v>0</v>
      </c>
      <c r="G31" s="39">
        <f t="shared" si="10"/>
        <v>5</v>
      </c>
      <c r="H31" s="39">
        <f t="shared" si="10"/>
        <v>5</v>
      </c>
      <c r="I31" s="39">
        <f t="shared" si="10"/>
        <v>5</v>
      </c>
      <c r="J31" s="39">
        <f t="shared" si="10"/>
        <v>5</v>
      </c>
      <c r="K31" s="39">
        <f t="shared" si="10"/>
        <v>10</v>
      </c>
      <c r="L31" s="39">
        <f t="shared" si="10"/>
        <v>5</v>
      </c>
      <c r="N31" s="39">
        <f t="shared" ref="N31:P31" si="11">SUM(N25:N29)</f>
        <v>0</v>
      </c>
      <c r="O31" s="39">
        <f t="shared" si="11"/>
        <v>0</v>
      </c>
      <c r="P31" s="40">
        <f t="shared" si="11"/>
        <v>0</v>
      </c>
    </row>
    <row r="32" spans="1:16" x14ac:dyDescent="0.35">
      <c r="P32" s="23"/>
    </row>
    <row r="33" spans="1:16" x14ac:dyDescent="0.35">
      <c r="P33" s="23"/>
    </row>
    <row r="34" spans="1:16" ht="13.5" customHeight="1" x14ac:dyDescent="0.35">
      <c r="A34" s="81" t="s">
        <v>40</v>
      </c>
      <c r="B34" s="82" t="s">
        <v>8</v>
      </c>
      <c r="C34" s="82" t="s">
        <v>9</v>
      </c>
      <c r="N34" s="117" t="s">
        <v>10</v>
      </c>
      <c r="O34" s="117" t="s">
        <v>11</v>
      </c>
      <c r="P34" s="117" t="s">
        <v>36</v>
      </c>
    </row>
    <row r="35" spans="1:16" x14ac:dyDescent="0.35">
      <c r="A35" s="81"/>
      <c r="B35" s="82"/>
      <c r="C35" s="82"/>
      <c r="N35" s="117"/>
      <c r="O35" s="117"/>
      <c r="P35" s="117"/>
    </row>
    <row r="36" spans="1:16" x14ac:dyDescent="0.35">
      <c r="A36" s="81"/>
      <c r="B36" s="82"/>
      <c r="C36" s="82"/>
      <c r="N36" s="117"/>
      <c r="O36" s="117"/>
      <c r="P36" s="117"/>
    </row>
    <row r="37" spans="1:16" x14ac:dyDescent="0.35">
      <c r="A37" s="1" t="s">
        <v>41</v>
      </c>
      <c r="B37" s="21">
        <v>6</v>
      </c>
      <c r="C37" s="22">
        <v>159</v>
      </c>
      <c r="D37" s="61">
        <v>1</v>
      </c>
      <c r="E37" s="61">
        <v>2</v>
      </c>
      <c r="F37" s="61"/>
      <c r="G37" s="61">
        <v>1</v>
      </c>
      <c r="H37" s="61">
        <v>1</v>
      </c>
      <c r="I37" s="61">
        <v>1</v>
      </c>
      <c r="J37" s="61">
        <v>1</v>
      </c>
      <c r="K37" s="61">
        <v>2</v>
      </c>
      <c r="L37" s="61">
        <v>1</v>
      </c>
      <c r="M37" s="61"/>
      <c r="N37" s="21"/>
      <c r="O37" s="21">
        <f t="shared" ref="O37" si="12">N37*B37</f>
        <v>0</v>
      </c>
      <c r="P37" s="22">
        <f t="shared" ref="P37" si="13">N37*C37</f>
        <v>0</v>
      </c>
    </row>
    <row r="38" spans="1:16" x14ac:dyDescent="0.35">
      <c r="A38" s="1" t="s">
        <v>42</v>
      </c>
      <c r="B38" s="21">
        <v>10</v>
      </c>
      <c r="C38" s="22">
        <v>238</v>
      </c>
      <c r="D38" s="61">
        <v>1</v>
      </c>
      <c r="E38" s="61">
        <v>2</v>
      </c>
      <c r="F38" s="61"/>
      <c r="G38" s="61">
        <v>1</v>
      </c>
      <c r="H38" s="61">
        <v>1</v>
      </c>
      <c r="I38" s="61">
        <v>1</v>
      </c>
      <c r="J38" s="61">
        <v>1</v>
      </c>
      <c r="K38" s="61">
        <v>2</v>
      </c>
      <c r="L38" s="61">
        <v>1</v>
      </c>
      <c r="M38" s="61"/>
      <c r="N38" s="21"/>
      <c r="O38" s="21">
        <f t="shared" ref="O38:O44" si="14">N38*B38</f>
        <v>0</v>
      </c>
      <c r="P38" s="22">
        <f t="shared" ref="P38:P44" si="15">N38*C38</f>
        <v>0</v>
      </c>
    </row>
    <row r="39" spans="1:16" ht="14.5" customHeight="1" x14ac:dyDescent="0.35">
      <c r="A39" s="1" t="s">
        <v>43</v>
      </c>
      <c r="B39" s="21">
        <v>10</v>
      </c>
      <c r="C39" s="22">
        <v>144</v>
      </c>
      <c r="D39" s="61">
        <v>1</v>
      </c>
      <c r="E39" s="61">
        <v>2</v>
      </c>
      <c r="F39" s="61"/>
      <c r="G39" s="61">
        <v>1</v>
      </c>
      <c r="H39" s="61">
        <v>1</v>
      </c>
      <c r="I39" s="61">
        <v>1</v>
      </c>
      <c r="J39" s="61">
        <v>1</v>
      </c>
      <c r="K39" s="61">
        <v>2</v>
      </c>
      <c r="L39" s="61">
        <v>1</v>
      </c>
      <c r="M39" s="61"/>
      <c r="N39" s="21"/>
      <c r="O39" s="21">
        <f t="shared" si="14"/>
        <v>0</v>
      </c>
      <c r="P39" s="22">
        <f t="shared" si="15"/>
        <v>0</v>
      </c>
    </row>
    <row r="40" spans="1:16" x14ac:dyDescent="0.35">
      <c r="A40" s="1" t="s">
        <v>47</v>
      </c>
      <c r="B40" s="21">
        <v>5</v>
      </c>
      <c r="C40" s="22">
        <v>75</v>
      </c>
      <c r="D40" s="61">
        <v>1</v>
      </c>
      <c r="E40" s="61">
        <v>2</v>
      </c>
      <c r="F40" s="61"/>
      <c r="G40" s="61">
        <v>1</v>
      </c>
      <c r="H40" s="61">
        <v>1</v>
      </c>
      <c r="I40" s="61">
        <v>1</v>
      </c>
      <c r="J40" s="61">
        <v>1</v>
      </c>
      <c r="K40" s="61">
        <v>2</v>
      </c>
      <c r="L40" s="61">
        <v>1</v>
      </c>
      <c r="M40" s="61"/>
      <c r="N40" s="21"/>
      <c r="O40" s="21">
        <f t="shared" si="14"/>
        <v>0</v>
      </c>
      <c r="P40" s="22">
        <f t="shared" si="15"/>
        <v>0</v>
      </c>
    </row>
    <row r="41" spans="1:16" x14ac:dyDescent="0.35">
      <c r="A41" s="1" t="s">
        <v>44</v>
      </c>
      <c r="B41" s="21">
        <v>10</v>
      </c>
      <c r="C41" s="22">
        <v>95</v>
      </c>
      <c r="D41" s="61">
        <v>1</v>
      </c>
      <c r="E41" s="61">
        <v>2</v>
      </c>
      <c r="F41" s="61"/>
      <c r="G41" s="61">
        <v>1</v>
      </c>
      <c r="H41" s="61">
        <v>1</v>
      </c>
      <c r="I41" s="61">
        <v>1</v>
      </c>
      <c r="J41" s="61">
        <v>1</v>
      </c>
      <c r="K41" s="61">
        <v>2</v>
      </c>
      <c r="L41" s="61">
        <v>1</v>
      </c>
      <c r="M41" s="61"/>
      <c r="N41" s="21"/>
      <c r="O41" s="21">
        <f t="shared" si="14"/>
        <v>0</v>
      </c>
      <c r="P41" s="22">
        <f t="shared" si="15"/>
        <v>0</v>
      </c>
    </row>
    <row r="42" spans="1:16" x14ac:dyDescent="0.35">
      <c r="A42" s="1" t="s">
        <v>48</v>
      </c>
      <c r="B42" s="21">
        <v>5</v>
      </c>
      <c r="C42" s="22">
        <v>52</v>
      </c>
      <c r="D42" s="61">
        <v>1</v>
      </c>
      <c r="E42" s="61">
        <v>2</v>
      </c>
      <c r="F42" s="61"/>
      <c r="G42" s="61">
        <v>1</v>
      </c>
      <c r="H42" s="61">
        <v>1</v>
      </c>
      <c r="I42" s="61">
        <v>1</v>
      </c>
      <c r="J42" s="61">
        <v>1</v>
      </c>
      <c r="K42" s="61">
        <v>2</v>
      </c>
      <c r="L42" s="61">
        <v>1</v>
      </c>
      <c r="M42" s="61"/>
      <c r="N42" s="21"/>
      <c r="O42" s="21">
        <f t="shared" si="14"/>
        <v>0</v>
      </c>
      <c r="P42" s="22">
        <f t="shared" si="15"/>
        <v>0</v>
      </c>
    </row>
    <row r="43" spans="1:16" x14ac:dyDescent="0.35">
      <c r="A43" s="1" t="s">
        <v>45</v>
      </c>
      <c r="B43" s="21">
        <v>10</v>
      </c>
      <c r="C43" s="22">
        <v>44</v>
      </c>
      <c r="D43" s="61">
        <v>1</v>
      </c>
      <c r="E43" s="61">
        <v>2</v>
      </c>
      <c r="F43" s="61"/>
      <c r="G43" s="61">
        <v>1</v>
      </c>
      <c r="H43" s="61">
        <v>1</v>
      </c>
      <c r="I43" s="61">
        <v>1</v>
      </c>
      <c r="J43" s="61">
        <v>1</v>
      </c>
      <c r="K43" s="61">
        <v>2</v>
      </c>
      <c r="L43" s="61">
        <v>1</v>
      </c>
      <c r="M43" s="61"/>
      <c r="N43" s="21"/>
      <c r="O43" s="21">
        <f t="shared" si="14"/>
        <v>0</v>
      </c>
      <c r="P43" s="22">
        <f t="shared" si="15"/>
        <v>0</v>
      </c>
    </row>
    <row r="44" spans="1:16" x14ac:dyDescent="0.35">
      <c r="A44" s="1" t="s">
        <v>49</v>
      </c>
      <c r="B44" s="21">
        <v>3</v>
      </c>
      <c r="C44" s="22">
        <v>258</v>
      </c>
      <c r="D44" s="61">
        <v>1</v>
      </c>
      <c r="E44" s="61">
        <v>2</v>
      </c>
      <c r="F44" s="61"/>
      <c r="G44" s="61">
        <v>1</v>
      </c>
      <c r="H44" s="61">
        <v>1</v>
      </c>
      <c r="I44" s="61">
        <v>1</v>
      </c>
      <c r="J44" s="61">
        <v>1</v>
      </c>
      <c r="K44" s="61">
        <v>2</v>
      </c>
      <c r="L44" s="61">
        <v>1</v>
      </c>
      <c r="M44" s="61"/>
      <c r="N44" s="21"/>
      <c r="O44" s="21">
        <f t="shared" si="14"/>
        <v>0</v>
      </c>
      <c r="P44" s="22">
        <f t="shared" si="15"/>
        <v>0</v>
      </c>
    </row>
    <row r="45" spans="1:16" s="28" customFormat="1" x14ac:dyDescent="0.35">
      <c r="A45" s="24" t="s">
        <v>57</v>
      </c>
      <c r="B45" s="25">
        <v>59</v>
      </c>
      <c r="C45" s="27">
        <v>1065</v>
      </c>
      <c r="D45"/>
      <c r="E45"/>
      <c r="F45"/>
      <c r="G45"/>
      <c r="H45"/>
      <c r="I45"/>
      <c r="J45"/>
      <c r="K45"/>
      <c r="L45"/>
      <c r="M45" s="61"/>
      <c r="N45" s="35"/>
      <c r="O45" s="35"/>
      <c r="P45" s="36"/>
    </row>
    <row r="46" spans="1:16" s="28" customFormat="1" x14ac:dyDescent="0.35">
      <c r="A46" s="32" t="s">
        <v>51</v>
      </c>
      <c r="B46" s="25"/>
      <c r="C46" s="31">
        <f>+C45/B45</f>
        <v>18.050847457627118</v>
      </c>
      <c r="D46"/>
      <c r="E46"/>
      <c r="F46"/>
      <c r="G46"/>
      <c r="H46"/>
      <c r="I46"/>
      <c r="J46"/>
      <c r="K46"/>
      <c r="L46"/>
      <c r="M46" s="61"/>
      <c r="N46" s="35"/>
      <c r="O46" s="35"/>
      <c r="P46" s="36"/>
    </row>
    <row r="47" spans="1:16" s="28" customFormat="1" x14ac:dyDescent="0.35">
      <c r="A47" s="33"/>
      <c r="B47" s="30">
        <f>+B45+B18+B30</f>
        <v>133</v>
      </c>
      <c r="C47" s="27">
        <f>+C45+C18+C30</f>
        <v>1977</v>
      </c>
      <c r="D47" s="35">
        <f>SUM(D37:D44)</f>
        <v>8</v>
      </c>
      <c r="E47" s="35">
        <f t="shared" ref="E47:L47" si="16">SUM(E37:E44)</f>
        <v>16</v>
      </c>
      <c r="F47" s="35">
        <f t="shared" si="16"/>
        <v>0</v>
      </c>
      <c r="G47" s="35">
        <f t="shared" si="16"/>
        <v>8</v>
      </c>
      <c r="H47" s="35">
        <f t="shared" si="16"/>
        <v>8</v>
      </c>
      <c r="I47" s="35">
        <f t="shared" si="16"/>
        <v>8</v>
      </c>
      <c r="J47" s="35">
        <f t="shared" si="16"/>
        <v>8</v>
      </c>
      <c r="K47" s="35">
        <f t="shared" si="16"/>
        <v>16</v>
      </c>
      <c r="L47" s="35">
        <f t="shared" si="16"/>
        <v>8</v>
      </c>
      <c r="M47" s="61"/>
      <c r="N47" s="35">
        <f>SUM(N37:N44)</f>
        <v>0</v>
      </c>
      <c r="O47" s="35">
        <f>SUM(O37:O44)</f>
        <v>0</v>
      </c>
      <c r="P47" s="36">
        <f>SUM(P37:P44)</f>
        <v>0</v>
      </c>
    </row>
    <row r="48" spans="1:16" x14ac:dyDescent="0.35">
      <c r="A48" s="32" t="s">
        <v>52</v>
      </c>
      <c r="C48" s="31">
        <f>+C47/B47</f>
        <v>14.864661654135338</v>
      </c>
      <c r="M48" s="61"/>
    </row>
    <row r="50" spans="1:16" x14ac:dyDescent="0.35">
      <c r="A50" s="108" t="s">
        <v>13</v>
      </c>
      <c r="B50" s="109" t="s">
        <v>8</v>
      </c>
      <c r="C50" s="109" t="s">
        <v>9</v>
      </c>
      <c r="D50" s="46"/>
      <c r="E50" s="47"/>
      <c r="F50" s="62"/>
      <c r="G50" s="48"/>
      <c r="H50" s="49"/>
      <c r="I50" s="50"/>
      <c r="J50" s="65" t="s">
        <v>31</v>
      </c>
      <c r="K50" s="66" t="s">
        <v>32</v>
      </c>
      <c r="L50" s="67" t="s">
        <v>33</v>
      </c>
      <c r="M50" s="68" t="s">
        <v>34</v>
      </c>
      <c r="N50" s="110" t="s">
        <v>10</v>
      </c>
      <c r="O50" s="110" t="s">
        <v>11</v>
      </c>
      <c r="P50" s="110" t="s">
        <v>36</v>
      </c>
    </row>
    <row r="51" spans="1:16" x14ac:dyDescent="0.35">
      <c r="A51" s="108"/>
      <c r="B51" s="109"/>
      <c r="C51" s="109"/>
      <c r="D51" s="51" t="s">
        <v>25</v>
      </c>
      <c r="E51" s="52" t="s">
        <v>26</v>
      </c>
      <c r="F51" s="63" t="s">
        <v>27</v>
      </c>
      <c r="G51" s="53" t="s">
        <v>59</v>
      </c>
      <c r="H51" s="54" t="s">
        <v>29</v>
      </c>
      <c r="I51" s="55" t="s">
        <v>30</v>
      </c>
      <c r="J51" s="69"/>
      <c r="K51" s="70"/>
      <c r="L51" s="71"/>
      <c r="M51" s="72"/>
      <c r="N51" s="110"/>
      <c r="O51" s="110"/>
      <c r="P51" s="110"/>
    </row>
    <row r="52" spans="1:16" x14ac:dyDescent="0.35">
      <c r="A52" s="108"/>
      <c r="B52" s="109"/>
      <c r="C52" s="109"/>
      <c r="D52" s="56"/>
      <c r="E52" s="57"/>
      <c r="F52" s="64"/>
      <c r="G52" s="58"/>
      <c r="H52" s="59"/>
      <c r="I52" s="60"/>
      <c r="J52" s="73"/>
      <c r="K52" s="74"/>
      <c r="L52" s="75"/>
      <c r="M52" s="76"/>
      <c r="N52" s="110"/>
      <c r="O52" s="110"/>
      <c r="P52" s="110"/>
    </row>
    <row r="53" spans="1:16" x14ac:dyDescent="0.35">
      <c r="A53" s="1" t="s">
        <v>16</v>
      </c>
      <c r="B53" s="2">
        <v>10</v>
      </c>
      <c r="C53" s="5">
        <v>150</v>
      </c>
      <c r="D53" s="45"/>
      <c r="E53" s="45"/>
      <c r="F53" s="45">
        <v>4</v>
      </c>
      <c r="G53" s="45"/>
      <c r="H53" s="45"/>
      <c r="I53" s="45"/>
      <c r="J53" s="45"/>
      <c r="K53" s="45"/>
      <c r="L53" s="45"/>
      <c r="M53" s="45"/>
      <c r="N53" s="21"/>
      <c r="O53" s="21">
        <f t="shared" ref="O53" si="17">N53*B53</f>
        <v>0</v>
      </c>
      <c r="P53" s="22">
        <f t="shared" ref="P53" si="18">N53*C53</f>
        <v>0</v>
      </c>
    </row>
    <row r="54" spans="1:16" x14ac:dyDescent="0.35">
      <c r="N54" s="41">
        <f t="shared" ref="N54:P54" si="19">SUM(N53)</f>
        <v>0</v>
      </c>
      <c r="O54" s="41">
        <f t="shared" si="19"/>
        <v>0</v>
      </c>
      <c r="P54" s="42">
        <f t="shared" si="19"/>
        <v>0</v>
      </c>
    </row>
    <row r="57" spans="1:16" x14ac:dyDescent="0.35">
      <c r="D57">
        <f>+D47</f>
        <v>8</v>
      </c>
      <c r="M57" s="4"/>
    </row>
    <row r="58" spans="1:16" x14ac:dyDescent="0.35">
      <c r="B58" s="85" t="s">
        <v>19</v>
      </c>
      <c r="C58" s="86" t="s">
        <v>25</v>
      </c>
      <c r="D58" s="89" t="s">
        <v>26</v>
      </c>
      <c r="E58" s="92" t="s">
        <v>27</v>
      </c>
      <c r="F58" s="95" t="s">
        <v>28</v>
      </c>
      <c r="G58" s="98" t="s">
        <v>29</v>
      </c>
      <c r="H58" s="101" t="s">
        <v>30</v>
      </c>
      <c r="I58" s="104" t="s">
        <v>31</v>
      </c>
      <c r="J58" s="88" t="s">
        <v>32</v>
      </c>
      <c r="K58" s="107" t="s">
        <v>33</v>
      </c>
      <c r="L58" s="87" t="s">
        <v>34</v>
      </c>
      <c r="M58" s="83" t="s">
        <v>20</v>
      </c>
      <c r="N58" s="83" t="s">
        <v>21</v>
      </c>
      <c r="O58" s="84" t="s">
        <v>37</v>
      </c>
    </row>
    <row r="59" spans="1:16" x14ac:dyDescent="0.35">
      <c r="B59" s="85"/>
      <c r="C59" s="86"/>
      <c r="D59" s="90"/>
      <c r="E59" s="93"/>
      <c r="F59" s="96"/>
      <c r="G59" s="99"/>
      <c r="H59" s="102"/>
      <c r="I59" s="105"/>
      <c r="J59" s="88"/>
      <c r="K59" s="107"/>
      <c r="L59" s="87"/>
      <c r="M59" s="83"/>
      <c r="N59" s="83"/>
      <c r="O59" s="84"/>
    </row>
    <row r="60" spans="1:16" x14ac:dyDescent="0.35">
      <c r="B60" s="85"/>
      <c r="C60" s="86"/>
      <c r="D60" s="91"/>
      <c r="E60" s="94"/>
      <c r="F60" s="97"/>
      <c r="G60" s="100"/>
      <c r="H60" s="103"/>
      <c r="I60" s="106"/>
      <c r="J60" s="88"/>
      <c r="K60" s="107"/>
      <c r="L60" s="87"/>
      <c r="M60" s="83"/>
      <c r="N60" s="83"/>
      <c r="O60" s="84"/>
    </row>
    <row r="61" spans="1:16" x14ac:dyDescent="0.35">
      <c r="B61" s="1" t="s">
        <v>22</v>
      </c>
      <c r="C61" s="1">
        <f t="shared" ref="C61" si="20">D19</f>
        <v>7</v>
      </c>
      <c r="D61" s="1">
        <f t="shared" ref="D61" si="21">E19</f>
        <v>7</v>
      </c>
      <c r="E61" s="1">
        <f t="shared" ref="E61" si="22">F19</f>
        <v>0</v>
      </c>
      <c r="F61" s="1">
        <f t="shared" ref="F61" si="23">G19</f>
        <v>7</v>
      </c>
      <c r="G61" s="1">
        <f t="shared" ref="G61" si="24">H19</f>
        <v>7</v>
      </c>
      <c r="H61" s="1">
        <f t="shared" ref="H61" si="25">I19</f>
        <v>7</v>
      </c>
      <c r="I61" s="1">
        <f t="shared" ref="I61" si="26">J19</f>
        <v>7</v>
      </c>
      <c r="J61" s="1">
        <f t="shared" ref="J61" si="27">K19</f>
        <v>14</v>
      </c>
      <c r="K61" s="1">
        <f t="shared" ref="K61" si="28">L19</f>
        <v>7</v>
      </c>
      <c r="L61" s="1">
        <f t="shared" ref="L61" si="29">M19</f>
        <v>0</v>
      </c>
      <c r="M61" s="21">
        <f>SUM(C61:L61)</f>
        <v>63</v>
      </c>
      <c r="N61" s="21">
        <f>O19</f>
        <v>0</v>
      </c>
      <c r="O61" s="22">
        <f t="shared" ref="O61:O63" si="30">P51</f>
        <v>0</v>
      </c>
    </row>
    <row r="62" spans="1:16" x14ac:dyDescent="0.35">
      <c r="B62" s="1" t="s">
        <v>23</v>
      </c>
      <c r="C62" s="1">
        <f t="shared" ref="C62:L62" si="31">D41</f>
        <v>1</v>
      </c>
      <c r="D62" s="1">
        <f t="shared" si="31"/>
        <v>2</v>
      </c>
      <c r="E62" s="1">
        <f t="shared" si="31"/>
        <v>0</v>
      </c>
      <c r="F62" s="1">
        <f t="shared" si="31"/>
        <v>1</v>
      </c>
      <c r="G62" s="1">
        <f t="shared" si="31"/>
        <v>1</v>
      </c>
      <c r="H62" s="1">
        <f t="shared" si="31"/>
        <v>1</v>
      </c>
      <c r="I62" s="1">
        <f t="shared" si="31"/>
        <v>1</v>
      </c>
      <c r="J62" s="1">
        <f t="shared" si="31"/>
        <v>2</v>
      </c>
      <c r="K62" s="1">
        <f t="shared" si="31"/>
        <v>1</v>
      </c>
      <c r="L62" s="1">
        <f t="shared" si="31"/>
        <v>0</v>
      </c>
      <c r="M62" s="21">
        <f>SUM(C62:L62)</f>
        <v>10</v>
      </c>
      <c r="N62" s="21">
        <f>O31</f>
        <v>0</v>
      </c>
      <c r="O62" s="22">
        <f t="shared" si="30"/>
        <v>0</v>
      </c>
    </row>
    <row r="63" spans="1:16" x14ac:dyDescent="0.35">
      <c r="B63" s="1" t="s">
        <v>46</v>
      </c>
      <c r="C63" s="1">
        <f>+D47</f>
        <v>8</v>
      </c>
      <c r="D63" s="1">
        <f t="shared" ref="D63:L63" si="32">+E47</f>
        <v>16</v>
      </c>
      <c r="E63" s="1">
        <f t="shared" si="32"/>
        <v>0</v>
      </c>
      <c r="F63" s="1">
        <f t="shared" si="32"/>
        <v>8</v>
      </c>
      <c r="G63" s="1">
        <f t="shared" si="32"/>
        <v>8</v>
      </c>
      <c r="H63" s="1">
        <f t="shared" si="32"/>
        <v>8</v>
      </c>
      <c r="I63" s="1">
        <f t="shared" si="32"/>
        <v>8</v>
      </c>
      <c r="J63" s="1">
        <f t="shared" si="32"/>
        <v>16</v>
      </c>
      <c r="K63" s="1">
        <f t="shared" si="32"/>
        <v>8</v>
      </c>
      <c r="L63" s="1">
        <f t="shared" si="32"/>
        <v>0</v>
      </c>
      <c r="M63" s="21">
        <f t="shared" ref="M63:N63" si="33">N47</f>
        <v>0</v>
      </c>
      <c r="N63" s="21">
        <f t="shared" si="33"/>
        <v>0</v>
      </c>
      <c r="O63" s="22">
        <f t="shared" si="30"/>
        <v>0</v>
      </c>
    </row>
    <row r="64" spans="1:16" x14ac:dyDescent="0.35">
      <c r="B64" s="1" t="s">
        <v>24</v>
      </c>
      <c r="C64" s="1"/>
      <c r="D64" s="1"/>
      <c r="E64" s="1">
        <f>+F53</f>
        <v>4</v>
      </c>
      <c r="F64" s="1"/>
      <c r="G64" s="1"/>
      <c r="H64" s="1"/>
      <c r="I64" s="1"/>
      <c r="J64" s="1"/>
      <c r="K64" s="1"/>
      <c r="L64" s="1"/>
      <c r="M64" s="21">
        <f>SUM(C64:L64)</f>
        <v>4</v>
      </c>
      <c r="N64" s="21">
        <f>O54</f>
        <v>0</v>
      </c>
      <c r="O64" s="22">
        <f>P54</f>
        <v>0</v>
      </c>
    </row>
    <row r="65" spans="3:15" x14ac:dyDescent="0.35">
      <c r="C65" s="3">
        <f t="shared" ref="C65:O65" si="34">SUM(C61:C64)</f>
        <v>16</v>
      </c>
      <c r="D65" s="3">
        <f t="shared" si="34"/>
        <v>25</v>
      </c>
      <c r="E65" s="3">
        <f t="shared" si="34"/>
        <v>4</v>
      </c>
      <c r="F65" s="3">
        <f t="shared" si="34"/>
        <v>16</v>
      </c>
      <c r="G65" s="3">
        <f t="shared" si="34"/>
        <v>16</v>
      </c>
      <c r="H65" s="3">
        <f t="shared" si="34"/>
        <v>16</v>
      </c>
      <c r="I65" s="3">
        <f t="shared" si="34"/>
        <v>16</v>
      </c>
      <c r="J65" s="3">
        <f t="shared" si="34"/>
        <v>32</v>
      </c>
      <c r="K65" s="3">
        <f t="shared" si="34"/>
        <v>16</v>
      </c>
      <c r="L65" s="3">
        <f t="shared" si="34"/>
        <v>0</v>
      </c>
      <c r="M65" s="43">
        <f t="shared" si="34"/>
        <v>77</v>
      </c>
      <c r="N65" s="43">
        <f t="shared" si="34"/>
        <v>0</v>
      </c>
      <c r="O65" s="44">
        <f t="shared" si="34"/>
        <v>0</v>
      </c>
    </row>
  </sheetData>
  <mergeCells count="49">
    <mergeCell ref="A1:C7"/>
    <mergeCell ref="P22:P24"/>
    <mergeCell ref="A8:A10"/>
    <mergeCell ref="B8:B10"/>
    <mergeCell ref="C8:C10"/>
    <mergeCell ref="L8:L10"/>
    <mergeCell ref="N8:N10"/>
    <mergeCell ref="M8:M10"/>
    <mergeCell ref="A22:A24"/>
    <mergeCell ref="B22:B24"/>
    <mergeCell ref="C22:C24"/>
    <mergeCell ref="K8:K10"/>
    <mergeCell ref="J8:J10"/>
    <mergeCell ref="E3:K5"/>
    <mergeCell ref="N1:P3"/>
    <mergeCell ref="E1:K1"/>
    <mergeCell ref="P50:P52"/>
    <mergeCell ref="N4:P4"/>
    <mergeCell ref="N5:P5"/>
    <mergeCell ref="N6:P6"/>
    <mergeCell ref="O8:O10"/>
    <mergeCell ref="P8:P10"/>
    <mergeCell ref="P34:P36"/>
    <mergeCell ref="N34:N36"/>
    <mergeCell ref="O34:O36"/>
    <mergeCell ref="O50:O52"/>
    <mergeCell ref="N22:N24"/>
    <mergeCell ref="O22:O24"/>
    <mergeCell ref="K58:K60"/>
    <mergeCell ref="A50:A52"/>
    <mergeCell ref="B50:B52"/>
    <mergeCell ref="C50:C52"/>
    <mergeCell ref="N50:N52"/>
    <mergeCell ref="A34:A36"/>
    <mergeCell ref="B34:B36"/>
    <mergeCell ref="C34:C36"/>
    <mergeCell ref="N58:N60"/>
    <mergeCell ref="O58:O60"/>
    <mergeCell ref="B58:B60"/>
    <mergeCell ref="C58:C60"/>
    <mergeCell ref="L58:L60"/>
    <mergeCell ref="M58:M60"/>
    <mergeCell ref="J58:J60"/>
    <mergeCell ref="D58:D60"/>
    <mergeCell ref="E58:E60"/>
    <mergeCell ref="F58:F60"/>
    <mergeCell ref="G58:G60"/>
    <mergeCell ref="H58:H60"/>
    <mergeCell ref="I58:I60"/>
  </mergeCells>
  <phoneticPr fontId="6" type="noConversion"/>
  <hyperlinks>
    <hyperlink ref="N5" r:id="rId1" xr:uid="{98B0C93B-3BF2-4145-B84F-C01F2C948BD0}"/>
    <hyperlink ref="E3" r:id="rId2" xr:uid="{3F6D180D-ABBD-4827-9E4A-CC4C96064E40}"/>
    <hyperlink ref="A50:A52" r:id="rId3" display="DOWN CLIMBING HOLDS" xr:uid="{325948CD-9E44-4940-A2C5-4B02C8FF5FFF}"/>
    <hyperlink ref="A22:A24" r:id="rId4" display="THE SWORDS" xr:uid="{8BD905FF-8ED9-4264-8CE7-F82287324F09}"/>
    <hyperlink ref="A8:A10" r:id="rId5" display="THE FLEET" xr:uid="{60C96395-35C7-4ED4-BC7B-A2D42DF3F340}"/>
  </hyperlinks>
  <pageMargins left="0.11811023622047245" right="0.11811023622047245" top="0.19685039370078741" bottom="0.74803149606299213" header="0.31496062992125984" footer="0.31496062992125984"/>
  <pageSetup paperSize="9" scale="62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Stoyan Nenov</dc:creator>
  <cp:lastModifiedBy>Stoyan Nenov</cp:lastModifiedBy>
  <cp:lastPrinted>2023-09-18T11:56:46Z</cp:lastPrinted>
  <dcterms:created xsi:type="dcterms:W3CDTF">2021-11-13T12:18:11Z</dcterms:created>
  <dcterms:modified xsi:type="dcterms:W3CDTF">2023-11-13T18:12:42Z</dcterms:modified>
</cp:coreProperties>
</file>